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1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Sheet'!$A$1:$E$65</definedName>
    <definedName name="_xlnm.Print_Area" localSheetId="2">'Cash Flow'!$A$1:$G$71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<sst xmlns="http://schemas.openxmlformats.org/spreadsheetml/2006/main" count="174" uniqueCount="131">
  <si>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</si>
  <si>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</si>
  <si>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</si>
  <si>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</si>
  <si>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</si>
  <si>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</si>
  <si>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</si>
  <si>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</si>
  <si>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</si>
  <si>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</si>
  <si>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</si>
  <si>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</si>
  <si>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</si>
  <si>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</si>
  <si>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</si>
  <si>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</si>
  <si>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</si>
  <si>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</si>
  <si>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</si>
  <si>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</si>
  <si>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</si>
  <si>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</si>
  <si>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</si>
  <si>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</si>
  <si>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</si>
  <si>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</si>
  <si>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</si>
  <si>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</si>
  <si>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</si>
  <si>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</si>
  <si>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</si>
  <si>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</si>
  <si>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</si>
  <si>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</si>
  <si>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</si>
  <si>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</si>
  <si>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</si>
  <si>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</si>
  <si>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</si>
  <si>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</si>
  <si>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</si>
  <si>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</si>
  <si>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</si>
  <si>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</si>
  <si>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</si>
  <si>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</si>
  <si>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Earnings Per Share - Basic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</si>
  <si>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</si>
  <si>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</si>
  <si>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</si>
  <si>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</si>
  <si>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</si>
  <si>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</si>
  <si>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</si>
  <si>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</si>
  <si>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</si>
  <si>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</si>
  <si>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</si>
  <si>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</si>
  <si>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</si>
  <si>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</si>
  <si>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</si>
  <si>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</si>
  <si>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</si>
  <si>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</si>
  <si>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vendor financing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</si>
  <si>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</si>
  <si>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</si>
  <si>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</si>
  <si>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</si>
  <si>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</si>
  <si>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</si>
  <si>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</si>
  <si>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</si>
  <si>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</si>
  <si>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</si>
  <si>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</si>
  <si>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</si>
  <si>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</si>
  <si>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</si>
  <si>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Issuance of shares to minority interest</t>
  </si>
  <si>
    <t>Finance lease receivable</t>
  </si>
  <si>
    <t>Allowance for doubtful debts</t>
  </si>
  <si>
    <t>Retirement benefits</t>
  </si>
  <si>
    <t>Retirement benefits paid</t>
  </si>
  <si>
    <t>Unrealised foreign exchange loss</t>
  </si>
  <si>
    <t>Net cash generated from operating activities</t>
  </si>
  <si>
    <t>Net increase/ (decrease) in cash and cash equivalents</t>
  </si>
  <si>
    <t>Net cash generated from operations</t>
  </si>
  <si>
    <t>2011</t>
  </si>
  <si>
    <t>- Non-controlling interest</t>
  </si>
  <si>
    <t>Non-controlling interest</t>
  </si>
  <si>
    <t>Non-controlling</t>
  </si>
  <si>
    <t>Short term borrowing</t>
  </si>
  <si>
    <t>Repayment of capital</t>
  </si>
  <si>
    <t>As at 31.12.2011</t>
  </si>
  <si>
    <t>Investment properties</t>
  </si>
  <si>
    <t>Profit attributable to:</t>
  </si>
  <si>
    <t>2012</t>
  </si>
  <si>
    <t>Statements for the year ended 31st December 2011)</t>
  </si>
  <si>
    <t>Financial Statements for the year ended 31st December 2011)</t>
  </si>
  <si>
    <t>year ended 31st December 2011)</t>
  </si>
  <si>
    <t>Investment in subsidiaries</t>
  </si>
  <si>
    <t>Bank overdraft</t>
  </si>
  <si>
    <t>At 1 January 2011 (as restated)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</si>
  <si>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</si>
  <si>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</si>
  <si>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</si>
  <si>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</si>
  <si>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</si>
  <si>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</si>
  <si>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</si>
  <si>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</si>
  <si>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Restated</t>
  </si>
  <si>
    <t>As at 01.01.2011</t>
  </si>
  <si>
    <t>Effect of transition to MFRS</t>
  </si>
  <si>
    <t>Net drawndown</t>
  </si>
  <si>
    <t>Dividends</t>
  </si>
  <si>
    <t>Tax and zakat paid</t>
  </si>
  <si>
    <t>Taxation and Zakat</t>
  </si>
  <si>
    <t>For the fourth quarter ended 31 December 2012</t>
  </si>
  <si>
    <t>As at 31 December 2012</t>
  </si>
  <si>
    <t>As at 31.12.2012</t>
  </si>
  <si>
    <t>12 Month</t>
  </si>
  <si>
    <t>12 months quarter ended 31 December 2012</t>
  </si>
  <si>
    <t>Quarterly report on consolidated results for the fourth quarter ended 31/12/2012</t>
  </si>
  <si>
    <t>12 months ended</t>
  </si>
  <si>
    <t>Additional on investment property</t>
  </si>
  <si>
    <t>Unrealised foreign exchange gain</t>
  </si>
  <si>
    <t>12 months quarter ended 31 December 2011</t>
  </si>
  <si>
    <t>As previously restated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</si>
</sst>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5" xfId="68" applyNumberFormat="1" applyFont="1" applyFill="1" applyBorder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165" fontId="10" fillId="0" borderId="17" xfId="68" applyNumberFormat="1" applyFont="1" applyFill="1" applyBorder="1">
      <alignment/>
      <protection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0" fontId="10" fillId="0" borderId="15" xfId="68" applyFont="1" applyFill="1" applyBorder="1">
      <alignment/>
      <protection/>
    </xf>
    <xf numFmtId="3" fontId="10" fillId="0" borderId="15" xfId="68" applyNumberFormat="1" applyFont="1" applyFill="1" applyBorder="1">
      <alignment/>
      <protection/>
    </xf>
    <xf numFmtId="3" fontId="10" fillId="0" borderId="14" xfId="68" applyNumberFormat="1" applyFont="1" applyFill="1" applyBorder="1">
      <alignment/>
      <protection/>
    </xf>
    <xf numFmtId="3" fontId="10" fillId="0" borderId="4" xfId="68" applyNumberFormat="1" applyFont="1" applyFill="1" applyBorder="1">
      <alignment/>
      <protection/>
    </xf>
    <xf numFmtId="165" fontId="10" fillId="0" borderId="0" xfId="68" applyNumberFormat="1" applyFont="1" applyFill="1" applyAlignment="1">
      <alignment horizontal="right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2" fillId="0" borderId="0" xfId="42" applyNumberFormat="1" applyFont="1" applyFill="1" applyAlignment="1" quotePrefix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15" xfId="42" applyNumberFormat="1" applyFont="1" applyFill="1" applyBorder="1" applyAlignment="1" applyProtection="1">
      <alignment/>
      <protection/>
    </xf>
    <xf numFmtId="168" fontId="10" fillId="34" borderId="0" xfId="42" applyNumberFormat="1" applyFont="1" applyFill="1" applyAlignment="1" applyProtection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1" sqref="B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8" t="s">
        <v>5</v>
      </c>
      <c r="B1" s="1"/>
      <c r="C1" s="1"/>
      <c r="D1" s="1"/>
      <c r="E1" s="1"/>
      <c r="F1" s="1"/>
    </row>
    <row r="2" spans="1:6" ht="12">
      <c r="A2" s="58" t="s">
        <v>6</v>
      </c>
      <c r="B2" s="1"/>
      <c r="C2" s="1"/>
      <c r="D2" s="1"/>
      <c r="E2" s="1"/>
      <c r="F2" s="1"/>
    </row>
    <row r="3" spans="1:6" ht="12">
      <c r="A3" s="58" t="s">
        <v>105</v>
      </c>
      <c r="B3" s="1"/>
      <c r="C3" s="1"/>
      <c r="D3" s="1"/>
      <c r="E3" s="1"/>
      <c r="F3" s="1"/>
    </row>
    <row r="4" spans="1:6" ht="12">
      <c r="A4" s="59" t="s">
        <v>120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8"/>
      <c r="B7" s="1"/>
      <c r="C7" s="1"/>
      <c r="D7" s="1"/>
      <c r="E7" s="1"/>
      <c r="F7" s="1"/>
    </row>
    <row r="8" spans="1:6" ht="12">
      <c r="A8" s="3"/>
      <c r="B8" s="1"/>
      <c r="C8" s="60"/>
      <c r="D8" s="1"/>
      <c r="E8" s="1"/>
      <c r="F8" s="60"/>
    </row>
    <row r="9" spans="1:6" ht="12">
      <c r="A9" s="3"/>
      <c r="B9" s="61" t="s">
        <v>98</v>
      </c>
      <c r="C9" s="61" t="s">
        <v>89</v>
      </c>
      <c r="D9" s="62"/>
      <c r="E9" s="61" t="s">
        <v>98</v>
      </c>
      <c r="F9" s="61" t="s">
        <v>89</v>
      </c>
    </row>
    <row r="10" spans="1:6" ht="12">
      <c r="A10" s="3"/>
      <c r="B10" s="60" t="s">
        <v>106</v>
      </c>
      <c r="C10" s="60" t="s">
        <v>107</v>
      </c>
      <c r="D10" s="60"/>
      <c r="E10" s="60" t="s">
        <v>123</v>
      </c>
      <c r="F10" s="60" t="s">
        <v>123</v>
      </c>
    </row>
    <row r="11" spans="1:6" ht="12">
      <c r="A11" s="3"/>
      <c r="B11" s="60" t="s">
        <v>108</v>
      </c>
      <c r="C11" s="60" t="s">
        <v>108</v>
      </c>
      <c r="D11" s="60"/>
      <c r="E11" s="60" t="s">
        <v>109</v>
      </c>
      <c r="F11" s="60" t="s">
        <v>109</v>
      </c>
    </row>
    <row r="12" spans="1:6" ht="12">
      <c r="A12" s="3"/>
      <c r="B12" s="63">
        <v>41274</v>
      </c>
      <c r="C12" s="63">
        <v>41274</v>
      </c>
      <c r="D12" s="60"/>
      <c r="E12" s="60" t="s">
        <v>110</v>
      </c>
      <c r="F12" s="60" t="s">
        <v>110</v>
      </c>
    </row>
    <row r="13" spans="1:6" ht="12">
      <c r="A13" s="3"/>
      <c r="B13" s="60" t="s">
        <v>7</v>
      </c>
      <c r="C13" s="60" t="s">
        <v>7</v>
      </c>
      <c r="D13" s="60"/>
      <c r="E13" s="60" t="s">
        <v>7</v>
      </c>
      <c r="F13" s="60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44">
        <v>91095.67</v>
      </c>
      <c r="C15" s="39">
        <v>111214.75</v>
      </c>
      <c r="D15" s="39"/>
      <c r="E15" s="46">
        <v>324572.67</v>
      </c>
      <c r="F15" s="44">
        <v>297619</v>
      </c>
      <c r="G15" s="44">
        <v>116592.24131</v>
      </c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111</v>
      </c>
      <c r="B17" s="44">
        <v>-82655</v>
      </c>
      <c r="C17" s="39">
        <v>-103634.2</v>
      </c>
      <c r="D17" s="39"/>
      <c r="E17" s="46">
        <v>-302835.5</v>
      </c>
      <c r="F17" s="39">
        <v>-274158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112</v>
      </c>
      <c r="B19" s="44">
        <v>-1724.52</v>
      </c>
      <c r="C19" s="39">
        <v>-1203.99</v>
      </c>
      <c r="D19" s="39"/>
      <c r="E19" s="46">
        <v>-6815.52</v>
      </c>
      <c r="F19" s="39">
        <v>-4345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50</v>
      </c>
      <c r="B21" s="44">
        <v>503</v>
      </c>
      <c r="C21" s="39">
        <v>2400.41</v>
      </c>
      <c r="D21" s="39"/>
      <c r="E21" s="46">
        <v>1744.81</v>
      </c>
      <c r="F21" s="39">
        <v>2140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51</v>
      </c>
      <c r="B23" s="44">
        <f>SUM(B15:B22)</f>
        <v>7219.149999999998</v>
      </c>
      <c r="C23" s="44">
        <f>SUM(C15:C22)</f>
        <v>8776.970000000003</v>
      </c>
      <c r="D23" s="39"/>
      <c r="E23" s="44">
        <f>SUM(E15:E22)</f>
        <v>16666.459999999985</v>
      </c>
      <c r="F23" s="44">
        <f>SUM(F15:F22)</f>
        <v>21256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52</v>
      </c>
      <c r="B25" s="44">
        <v>-633.4</v>
      </c>
      <c r="C25" s="39">
        <v>-36.22</v>
      </c>
      <c r="D25" s="39"/>
      <c r="E25" s="46">
        <v>-1060.05</v>
      </c>
      <c r="F25" s="46">
        <v>-56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7"/>
      <c r="G26" s="47"/>
    </row>
    <row r="27" spans="1:7" ht="12">
      <c r="A27" s="3" t="s">
        <v>48</v>
      </c>
      <c r="B27" s="39">
        <f>SUM(B23:B26)</f>
        <v>6585.749999999998</v>
      </c>
      <c r="C27" s="39">
        <f>SUM(C23:C26)</f>
        <v>8740.750000000004</v>
      </c>
      <c r="D27" s="39"/>
      <c r="E27" s="39">
        <f>SUM(E23:E26)</f>
        <v>15606.409999999985</v>
      </c>
      <c r="F27" s="39">
        <f>SUM(F23:F26)</f>
        <v>21200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119</v>
      </c>
      <c r="B29" s="44">
        <v>-1281</v>
      </c>
      <c r="C29" s="39">
        <v>-2144</v>
      </c>
      <c r="D29" s="39"/>
      <c r="E29" s="46">
        <v>-4167.36</v>
      </c>
      <c r="F29" s="44">
        <v>-5881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47</v>
      </c>
      <c r="B31" s="44">
        <f>SUM(B27:B29)</f>
        <v>5304.749999999998</v>
      </c>
      <c r="C31" s="44">
        <f>SUM(C27:C29)</f>
        <v>6596.750000000004</v>
      </c>
      <c r="D31" s="44"/>
      <c r="E31" s="44">
        <f>SUM(E27:E29)</f>
        <v>11439.049999999985</v>
      </c>
      <c r="F31" s="44">
        <f>SUM(F27:F29)</f>
        <v>15319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67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68</v>
      </c>
      <c r="B35" s="45">
        <f>SUM(B31:B33)</f>
        <v>5304.749999999998</v>
      </c>
      <c r="C35" s="45">
        <f>SUM(C31:C33)</f>
        <v>6596.750000000004</v>
      </c>
      <c r="D35" s="39"/>
      <c r="E35" s="45">
        <f>SUM(E31:E34)</f>
        <v>11439.049999999985</v>
      </c>
      <c r="F35" s="45">
        <f>SUM(F31:F34)</f>
        <v>15319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39"/>
      <c r="G36" s="39"/>
    </row>
    <row r="37" spans="1:7" ht="12">
      <c r="A37" s="3"/>
      <c r="B37" s="48"/>
      <c r="C37" s="48"/>
      <c r="D37" s="39"/>
      <c r="E37" s="48"/>
      <c r="F37" s="48"/>
      <c r="G37" s="48"/>
    </row>
    <row r="38" spans="1:7" ht="12">
      <c r="A38" s="3" t="s">
        <v>97</v>
      </c>
      <c r="B38" s="39"/>
      <c r="C38" s="39"/>
      <c r="D38" s="39"/>
      <c r="E38" s="39"/>
      <c r="F38" s="39"/>
      <c r="G38" s="39"/>
    </row>
    <row r="39" spans="1:7" ht="12">
      <c r="A39" s="20" t="s">
        <v>44</v>
      </c>
      <c r="B39" s="44">
        <v>4772</v>
      </c>
      <c r="C39" s="44">
        <v>6227.59</v>
      </c>
      <c r="D39" s="39"/>
      <c r="E39" s="39">
        <v>9738.04</v>
      </c>
      <c r="F39" s="39">
        <v>13580</v>
      </c>
      <c r="G39" s="39">
        <f>(G41-G40)+0.2</f>
        <v>5452.872117000005</v>
      </c>
    </row>
    <row r="40" spans="1:7" ht="12">
      <c r="A40" s="20" t="s">
        <v>90</v>
      </c>
      <c r="B40" s="41">
        <v>533.47</v>
      </c>
      <c r="C40" s="41">
        <v>369.46</v>
      </c>
      <c r="D40" s="39"/>
      <c r="E40" s="47">
        <v>1700.99</v>
      </c>
      <c r="F40" s="41">
        <v>1739</v>
      </c>
      <c r="G40" s="41">
        <f>'[2]CIS'!$Q$47</f>
        <v>332.508</v>
      </c>
    </row>
    <row r="41" spans="1:7" ht="12.75" thickBot="1">
      <c r="A41" s="3"/>
      <c r="B41" s="45">
        <f>SUM(B39:B40)</f>
        <v>5305.47</v>
      </c>
      <c r="C41" s="45">
        <f>SUM(C39:C40)</f>
        <v>6597.05</v>
      </c>
      <c r="D41" s="44"/>
      <c r="E41" s="45">
        <f>E31</f>
        <v>11439.049999999985</v>
      </c>
      <c r="F41" s="45">
        <f>F31</f>
        <v>15319</v>
      </c>
      <c r="G41" s="45">
        <f>G35</f>
        <v>5785.180117000005</v>
      </c>
    </row>
    <row r="42" spans="1:7" ht="12.75" thickTop="1">
      <c r="A42" s="3"/>
      <c r="B42" s="44"/>
      <c r="C42" s="2"/>
      <c r="D42" s="44"/>
      <c r="E42" s="44"/>
      <c r="F42" s="2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64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46</v>
      </c>
      <c r="B47" s="15">
        <f>B39/60402*100</f>
        <v>7.900400648985133</v>
      </c>
      <c r="C47" s="50">
        <f>C39/60402*100</f>
        <v>10.310238071587035</v>
      </c>
      <c r="D47" s="16"/>
      <c r="E47" s="15">
        <f>E39/60402*100</f>
        <v>16.122048938776864</v>
      </c>
      <c r="F47" s="15">
        <f>F39/60402*100</f>
        <v>22.482699248369258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69</v>
      </c>
      <c r="B52" s="1"/>
      <c r="C52" s="1"/>
      <c r="D52" s="1"/>
      <c r="E52" s="1"/>
      <c r="F52" s="1"/>
    </row>
    <row r="53" spans="1:6" ht="12">
      <c r="A53" s="3" t="s">
        <v>100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12.625" style="17" customWidth="1"/>
    <col min="6" max="16384" width="8.00390625" style="17" customWidth="1"/>
  </cols>
  <sheetData>
    <row r="1" spans="1:3" ht="12">
      <c r="A1" s="23" t="s">
        <v>5</v>
      </c>
      <c r="B1" s="23"/>
      <c r="C1" s="76"/>
    </row>
    <row r="2" spans="1:2" ht="12">
      <c r="A2" s="23" t="s">
        <v>6</v>
      </c>
      <c r="B2" s="23"/>
    </row>
    <row r="3" spans="1:2" ht="12">
      <c r="A3" s="23" t="s">
        <v>70</v>
      </c>
      <c r="B3" s="23"/>
    </row>
    <row r="4" spans="1:2" ht="12">
      <c r="A4" s="24" t="s">
        <v>121</v>
      </c>
      <c r="B4" s="24"/>
    </row>
    <row r="6" spans="4:5" ht="12">
      <c r="D6" s="27" t="s">
        <v>113</v>
      </c>
      <c r="E6" s="27" t="s">
        <v>113</v>
      </c>
    </row>
    <row r="7" spans="3:5" ht="12">
      <c r="C7" s="77" t="s">
        <v>122</v>
      </c>
      <c r="D7" s="26" t="s">
        <v>95</v>
      </c>
      <c r="E7" s="26" t="s">
        <v>114</v>
      </c>
    </row>
    <row r="8" spans="3:5" ht="12">
      <c r="C8" s="78" t="s">
        <v>7</v>
      </c>
      <c r="D8" s="27" t="s">
        <v>7</v>
      </c>
      <c r="E8" s="27" t="s">
        <v>7</v>
      </c>
    </row>
    <row r="10" ht="12">
      <c r="A10" s="23" t="s">
        <v>37</v>
      </c>
    </row>
    <row r="12" ht="12">
      <c r="A12" s="23" t="s">
        <v>38</v>
      </c>
    </row>
    <row r="13" spans="1:5" ht="12">
      <c r="A13" s="17" t="s">
        <v>53</v>
      </c>
      <c r="C13" s="89">
        <v>66709.58</v>
      </c>
      <c r="D13" s="19">
        <v>67236</v>
      </c>
      <c r="E13" s="54">
        <v>60231</v>
      </c>
    </row>
    <row r="14" spans="1:5" ht="12">
      <c r="A14" s="17" t="s">
        <v>96</v>
      </c>
      <c r="C14" s="79">
        <v>1418.48</v>
      </c>
      <c r="D14" s="40">
        <v>1442.58</v>
      </c>
      <c r="E14" s="44">
        <v>0</v>
      </c>
    </row>
    <row r="15" spans="1:4" ht="12" hidden="1">
      <c r="A15" s="17" t="s">
        <v>102</v>
      </c>
      <c r="C15" s="79">
        <v>-0.004000000000001336</v>
      </c>
      <c r="D15" s="36">
        <v>0</v>
      </c>
    </row>
    <row r="16" spans="1:5" ht="12">
      <c r="A16" s="17" t="s">
        <v>81</v>
      </c>
      <c r="C16" s="79">
        <v>1141.25</v>
      </c>
      <c r="D16" s="40">
        <v>2945</v>
      </c>
      <c r="E16" s="17">
        <v>393</v>
      </c>
    </row>
    <row r="17" spans="1:5" ht="12">
      <c r="A17" s="17" t="s">
        <v>35</v>
      </c>
      <c r="C17" s="88">
        <v>282</v>
      </c>
      <c r="D17" s="28">
        <v>230</v>
      </c>
      <c r="E17" s="64">
        <v>195</v>
      </c>
    </row>
    <row r="18" spans="3:5" ht="12">
      <c r="C18" s="22">
        <f>SUM(C13:C17)</f>
        <v>69551.306</v>
      </c>
      <c r="D18" s="19">
        <f>SUM(D13:D17)</f>
        <v>71853.58</v>
      </c>
      <c r="E18" s="54">
        <v>60819</v>
      </c>
    </row>
    <row r="19" ht="12">
      <c r="D19" s="19"/>
    </row>
    <row r="20" spans="1:4" ht="12">
      <c r="A20" s="23" t="s">
        <v>54</v>
      </c>
      <c r="D20" s="19"/>
    </row>
    <row r="21" ht="12">
      <c r="D21" s="19"/>
    </row>
    <row r="22" spans="1:5" ht="12">
      <c r="A22" s="17" t="s">
        <v>1</v>
      </c>
      <c r="C22" s="79">
        <v>30994.5</v>
      </c>
      <c r="D22" s="19">
        <v>15176.22</v>
      </c>
      <c r="E22" s="54">
        <v>13164</v>
      </c>
    </row>
    <row r="23" spans="1:5" ht="12">
      <c r="A23" s="17" t="s">
        <v>19</v>
      </c>
      <c r="C23" s="79">
        <v>213901.18</v>
      </c>
      <c r="D23" s="19">
        <v>162215</v>
      </c>
      <c r="E23" s="54">
        <v>160959</v>
      </c>
    </row>
    <row r="24" spans="1:5" ht="12">
      <c r="A24" s="17" t="s">
        <v>55</v>
      </c>
      <c r="C24" s="79">
        <v>4058.15</v>
      </c>
      <c r="D24" s="51">
        <v>4087.93</v>
      </c>
      <c r="E24" s="54">
        <v>3543</v>
      </c>
    </row>
    <row r="25" spans="1:5" ht="12">
      <c r="A25" s="17" t="s">
        <v>36</v>
      </c>
      <c r="C25" s="88">
        <v>11581.17</v>
      </c>
      <c r="D25" s="28">
        <v>19006</v>
      </c>
      <c r="E25" s="65">
        <v>37018</v>
      </c>
    </row>
    <row r="26" spans="3:5" ht="12">
      <c r="C26" s="22">
        <f>SUM(C22:C25)</f>
        <v>260535</v>
      </c>
      <c r="D26" s="19">
        <f>SUM(D22:D25)</f>
        <v>200485.15</v>
      </c>
      <c r="E26" s="54">
        <v>214684</v>
      </c>
    </row>
    <row r="27" ht="12">
      <c r="D27" s="19"/>
    </row>
    <row r="28" spans="1:5" ht="12.75" thickBot="1">
      <c r="A28" s="23" t="s">
        <v>39</v>
      </c>
      <c r="C28" s="80">
        <f>C18+C26</f>
        <v>330086.306</v>
      </c>
      <c r="D28" s="29">
        <f>D18+D26</f>
        <v>272338.73</v>
      </c>
      <c r="E28" s="66">
        <v>275503</v>
      </c>
    </row>
    <row r="29" spans="1:4" ht="12.75" thickTop="1">
      <c r="A29" s="23"/>
      <c r="D29" s="19"/>
    </row>
    <row r="30" spans="1:4" ht="12">
      <c r="A30" s="23"/>
      <c r="D30" s="19"/>
    </row>
    <row r="31" spans="1:4" ht="12">
      <c r="A31" s="23" t="s">
        <v>40</v>
      </c>
      <c r="D31" s="19"/>
    </row>
    <row r="32" spans="1:4" ht="12">
      <c r="A32" s="23"/>
      <c r="D32" s="19"/>
    </row>
    <row r="33" spans="1:4" ht="12">
      <c r="A33" s="23" t="s">
        <v>41</v>
      </c>
      <c r="D33" s="19"/>
    </row>
    <row r="34" spans="1:4" ht="12">
      <c r="A34" s="23"/>
      <c r="D34" s="19"/>
    </row>
    <row r="35" spans="1:5" ht="12">
      <c r="A35" s="17" t="s">
        <v>56</v>
      </c>
      <c r="C35" s="79">
        <v>60402</v>
      </c>
      <c r="D35" s="19">
        <v>60402</v>
      </c>
      <c r="E35" s="54">
        <v>60402</v>
      </c>
    </row>
    <row r="36" spans="1:5" ht="12">
      <c r="A36" s="17" t="s">
        <v>10</v>
      </c>
      <c r="C36" s="88">
        <v>122659</v>
      </c>
      <c r="D36" s="28">
        <v>122434</v>
      </c>
      <c r="E36" s="65">
        <v>117914</v>
      </c>
    </row>
    <row r="37" spans="3:5" ht="12">
      <c r="C37" s="22">
        <f>SUM(C35:C36)</f>
        <v>183061</v>
      </c>
      <c r="D37" s="19">
        <f>SUM(D35:D36)</f>
        <v>182836</v>
      </c>
      <c r="E37" s="19">
        <f>SUM(E35:E36)</f>
        <v>178316</v>
      </c>
    </row>
    <row r="38" spans="1:5" ht="12">
      <c r="A38" s="17" t="s">
        <v>91</v>
      </c>
      <c r="C38" s="88">
        <v>10029.16</v>
      </c>
      <c r="D38" s="19">
        <v>9246.934</v>
      </c>
      <c r="E38" s="54">
        <v>8585</v>
      </c>
    </row>
    <row r="39" spans="1:5" ht="12">
      <c r="A39" s="23" t="s">
        <v>57</v>
      </c>
      <c r="C39" s="81">
        <f>SUM(C37:C38)</f>
        <v>193090.16</v>
      </c>
      <c r="D39" s="30">
        <f>SUM(D37:D38)</f>
        <v>192082.934</v>
      </c>
      <c r="E39" s="30">
        <f>SUM(E37:E38)</f>
        <v>186901</v>
      </c>
    </row>
    <row r="40" spans="3:4" ht="12">
      <c r="C40" s="82"/>
      <c r="D40" s="31"/>
    </row>
    <row r="41" spans="3:4" ht="12">
      <c r="C41" s="82"/>
      <c r="D41" s="31"/>
    </row>
    <row r="42" spans="1:4" ht="12">
      <c r="A42" s="23" t="s">
        <v>58</v>
      </c>
      <c r="D42" s="19"/>
    </row>
    <row r="43" spans="1:5" ht="12">
      <c r="A43" s="17" t="s">
        <v>11</v>
      </c>
      <c r="C43" s="79">
        <v>17987.8</v>
      </c>
      <c r="D43" s="19">
        <v>7439</v>
      </c>
      <c r="E43" s="54">
        <v>12904</v>
      </c>
    </row>
    <row r="44" spans="1:5" ht="12">
      <c r="A44" s="17" t="s">
        <v>42</v>
      </c>
      <c r="C44" s="88">
        <v>2836.96</v>
      </c>
      <c r="D44" s="19">
        <v>3005.37</v>
      </c>
      <c r="E44" s="54">
        <v>1146</v>
      </c>
    </row>
    <row r="45" spans="3:5" ht="12">
      <c r="C45" s="81">
        <f>SUM(C43:C44)</f>
        <v>20824.76</v>
      </c>
      <c r="D45" s="30">
        <f>SUM(D43:D44)</f>
        <v>10444.369999999999</v>
      </c>
      <c r="E45" s="30">
        <f>SUM(E43:E44)</f>
        <v>14050</v>
      </c>
    </row>
    <row r="46" spans="1:4" ht="12">
      <c r="A46" s="23"/>
      <c r="D46" s="19"/>
    </row>
    <row r="47" spans="1:4" ht="12">
      <c r="A47" s="23"/>
      <c r="D47" s="19"/>
    </row>
    <row r="48" spans="1:4" ht="12">
      <c r="A48" s="23" t="s">
        <v>60</v>
      </c>
      <c r="D48" s="19"/>
    </row>
    <row r="49" ht="12">
      <c r="D49" s="19"/>
    </row>
    <row r="50" spans="1:5" ht="12">
      <c r="A50" s="17" t="s">
        <v>59</v>
      </c>
      <c r="C50" s="79">
        <v>61658.04</v>
      </c>
      <c r="D50" s="19">
        <v>59189</v>
      </c>
      <c r="E50" s="54">
        <v>73544</v>
      </c>
    </row>
    <row r="51" spans="1:5" ht="12">
      <c r="A51" s="17" t="s">
        <v>93</v>
      </c>
      <c r="C51" s="79">
        <v>52903.07</v>
      </c>
      <c r="D51" s="19">
        <v>9919.92</v>
      </c>
      <c r="E51" s="44">
        <v>0</v>
      </c>
    </row>
    <row r="52" spans="1:5" ht="12">
      <c r="A52" s="17" t="s">
        <v>2</v>
      </c>
      <c r="C52" s="79">
        <v>1610.1</v>
      </c>
      <c r="D52" s="51">
        <v>702.99</v>
      </c>
      <c r="E52" s="54">
        <v>1008</v>
      </c>
    </row>
    <row r="53" spans="1:5" ht="12">
      <c r="A53" s="17" t="s">
        <v>103</v>
      </c>
      <c r="C53" s="79">
        <v>0</v>
      </c>
      <c r="D53" s="44">
        <v>0</v>
      </c>
      <c r="E53" s="44">
        <v>0</v>
      </c>
    </row>
    <row r="54" spans="3:5" ht="12">
      <c r="C54" s="81">
        <f>SUM(C50:C53)</f>
        <v>116171.21</v>
      </c>
      <c r="D54" s="30">
        <f>SUM(D50:D53)</f>
        <v>69811.91</v>
      </c>
      <c r="E54" s="67">
        <v>74552</v>
      </c>
    </row>
    <row r="55" ht="12">
      <c r="D55" s="19"/>
    </row>
    <row r="56" spans="1:5" ht="12">
      <c r="A56" s="23" t="s">
        <v>61</v>
      </c>
      <c r="C56" s="22">
        <f>C45+C54</f>
        <v>136995.97</v>
      </c>
      <c r="D56" s="19">
        <f>D45+D54</f>
        <v>80256.28</v>
      </c>
      <c r="E56" s="19">
        <f>E45+E54</f>
        <v>88602</v>
      </c>
    </row>
    <row r="57" ht="12">
      <c r="D57" s="19"/>
    </row>
    <row r="58" spans="1:5" ht="12.75" thickBot="1">
      <c r="A58" s="23" t="s">
        <v>43</v>
      </c>
      <c r="C58" s="80">
        <f>C39+C56</f>
        <v>330086.13</v>
      </c>
      <c r="D58" s="29">
        <f>D39+D56</f>
        <v>272339.21400000004</v>
      </c>
      <c r="E58" s="29">
        <f>E39+E56</f>
        <v>275503</v>
      </c>
    </row>
    <row r="59" ht="12.75" thickTop="1">
      <c r="D59" s="19"/>
    </row>
    <row r="62" spans="1:5" ht="12">
      <c r="A62" s="17" t="s">
        <v>45</v>
      </c>
      <c r="C62" s="36">
        <f>C37/C35</f>
        <v>3.030710903612463</v>
      </c>
      <c r="D62" s="32">
        <f>D37/D35</f>
        <v>3.026985861395318</v>
      </c>
      <c r="E62" s="32">
        <f>E37/E35</f>
        <v>2.952153902188669</v>
      </c>
    </row>
    <row r="64" ht="12">
      <c r="A64" s="17" t="s">
        <v>72</v>
      </c>
    </row>
    <row r="65" ht="12">
      <c r="A65" s="17" t="s">
        <v>100</v>
      </c>
    </row>
    <row r="66" spans="4:5" ht="12">
      <c r="D66" s="22"/>
      <c r="E66" s="2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E1" sqref="E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70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71</v>
      </c>
    </row>
    <row r="4" ht="12">
      <c r="A4" s="69" t="str">
        <f>'Income Statement'!A4</f>
        <v>For the fourth quarter ended 31 December 2012</v>
      </c>
    </row>
    <row r="7" ht="12">
      <c r="A7" s="23" t="s">
        <v>125</v>
      </c>
    </row>
    <row r="8" spans="1:7" ht="12">
      <c r="A8" s="23"/>
      <c r="G8" s="71"/>
    </row>
    <row r="9" spans="1:7" ht="12">
      <c r="A9" s="23"/>
      <c r="E9" s="38" t="s">
        <v>98</v>
      </c>
      <c r="G9" s="72" t="s">
        <v>89</v>
      </c>
    </row>
    <row r="10" spans="1:7" ht="12">
      <c r="A10" s="23"/>
      <c r="E10" s="4" t="s">
        <v>126</v>
      </c>
      <c r="G10" s="71" t="s">
        <v>126</v>
      </c>
    </row>
    <row r="11" spans="5:7" ht="12">
      <c r="E11" s="5">
        <v>41274</v>
      </c>
      <c r="G11" s="5">
        <v>41274</v>
      </c>
    </row>
    <row r="12" spans="5:7" ht="12">
      <c r="E12" s="4" t="s">
        <v>7</v>
      </c>
      <c r="G12" s="71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49</v>
      </c>
      <c r="C15" s="7"/>
      <c r="E15" s="70">
        <v>11439.049999999985</v>
      </c>
      <c r="F15" s="42"/>
      <c r="G15" s="86">
        <v>15319</v>
      </c>
    </row>
    <row r="16" spans="2:7" ht="12">
      <c r="B16" s="6"/>
      <c r="C16" s="7"/>
      <c r="E16" s="70"/>
      <c r="F16" s="42"/>
      <c r="G16" s="74"/>
    </row>
    <row r="17" spans="2:7" ht="12">
      <c r="B17" s="6" t="s">
        <v>13</v>
      </c>
      <c r="C17" s="7"/>
      <c r="E17" s="70"/>
      <c r="F17" s="42"/>
      <c r="G17" s="74"/>
    </row>
    <row r="18" spans="2:7" ht="11.25" customHeight="1">
      <c r="B18" s="6"/>
      <c r="C18" s="7" t="s">
        <v>14</v>
      </c>
      <c r="E18" s="70">
        <v>6815.52</v>
      </c>
      <c r="F18" s="42"/>
      <c r="G18" s="74">
        <v>4345</v>
      </c>
    </row>
    <row r="19" spans="2:7" ht="11.25" customHeight="1">
      <c r="B19" s="6"/>
      <c r="C19" s="7" t="s">
        <v>63</v>
      </c>
      <c r="E19" s="83">
        <v>0</v>
      </c>
      <c r="F19" s="42"/>
      <c r="G19" s="86">
        <v>29</v>
      </c>
    </row>
    <row r="20" spans="2:7" ht="11.25" customHeight="1">
      <c r="B20" s="6"/>
      <c r="C20" s="7" t="s">
        <v>2</v>
      </c>
      <c r="E20" s="70">
        <v>3987.3599999999997</v>
      </c>
      <c r="F20" s="42"/>
      <c r="G20" s="86">
        <v>5881</v>
      </c>
    </row>
    <row r="21" spans="2:7" ht="11.25" customHeight="1">
      <c r="B21" s="6"/>
      <c r="C21" s="7" t="s">
        <v>15</v>
      </c>
      <c r="E21" s="70">
        <v>1060.05</v>
      </c>
      <c r="F21" s="42"/>
      <c r="G21" s="86">
        <v>56</v>
      </c>
    </row>
    <row r="22" spans="2:7" ht="11.25" customHeight="1">
      <c r="B22" s="6"/>
      <c r="C22" s="7" t="s">
        <v>16</v>
      </c>
      <c r="E22" s="73">
        <v>-719</v>
      </c>
      <c r="F22" s="49"/>
      <c r="G22" s="74">
        <v>-1992</v>
      </c>
    </row>
    <row r="23" spans="2:7" ht="11.25" customHeight="1">
      <c r="B23" s="6"/>
      <c r="C23" s="7" t="s">
        <v>83</v>
      </c>
      <c r="E23" s="73">
        <v>514</v>
      </c>
      <c r="F23" s="49"/>
      <c r="G23" s="74">
        <v>536</v>
      </c>
    </row>
    <row r="24" spans="2:7" ht="11.25" customHeight="1">
      <c r="B24" s="6"/>
      <c r="C24" s="7" t="s">
        <v>82</v>
      </c>
      <c r="E24" s="70">
        <v>0</v>
      </c>
      <c r="F24" s="42"/>
      <c r="G24" s="74">
        <v>0</v>
      </c>
    </row>
    <row r="25" spans="2:7" ht="11.25" customHeight="1">
      <c r="B25" s="6"/>
      <c r="C25" s="7" t="s">
        <v>128</v>
      </c>
      <c r="E25" s="73">
        <v>-396</v>
      </c>
      <c r="F25" s="42"/>
      <c r="G25" s="74">
        <v>0</v>
      </c>
    </row>
    <row r="26" spans="2:7" ht="11.25" customHeight="1">
      <c r="B26" s="6"/>
      <c r="C26" s="7" t="s">
        <v>82</v>
      </c>
      <c r="E26" s="73">
        <v>-2064</v>
      </c>
      <c r="F26" s="42"/>
      <c r="G26" s="74">
        <v>-246</v>
      </c>
    </row>
    <row r="27" spans="2:7" ht="11.25" customHeight="1">
      <c r="B27" s="6"/>
      <c r="C27" s="7" t="s">
        <v>85</v>
      </c>
      <c r="E27" s="84">
        <v>0</v>
      </c>
      <c r="F27" s="42"/>
      <c r="G27" s="84">
        <v>-169</v>
      </c>
    </row>
    <row r="28" spans="2:7" ht="11.25" customHeight="1">
      <c r="B28" s="6"/>
      <c r="C28" s="7"/>
      <c r="E28" s="73"/>
      <c r="F28" s="49"/>
      <c r="G28" s="74"/>
    </row>
    <row r="29" spans="2:7" ht="11.25" customHeight="1">
      <c r="B29" s="6" t="s">
        <v>17</v>
      </c>
      <c r="C29" s="7"/>
      <c r="E29" s="74">
        <f>SUM(E15:E27)</f>
        <v>20636.979999999985</v>
      </c>
      <c r="F29" s="42"/>
      <c r="G29" s="74">
        <f>SUM(G15:G27)</f>
        <v>23759</v>
      </c>
    </row>
    <row r="30" spans="2:7" ht="11.25" customHeight="1">
      <c r="B30" s="6"/>
      <c r="C30" s="7"/>
      <c r="E30" s="70"/>
      <c r="F30" s="42"/>
      <c r="G30" s="74"/>
    </row>
    <row r="31" spans="2:7" ht="11.25" customHeight="1">
      <c r="B31" s="8" t="s">
        <v>18</v>
      </c>
      <c r="C31" s="7"/>
      <c r="E31" s="70"/>
      <c r="F31" s="42"/>
      <c r="G31" s="74"/>
    </row>
    <row r="32" spans="2:7" ht="11.25" customHeight="1">
      <c r="B32" s="6"/>
      <c r="C32" s="6" t="s">
        <v>1</v>
      </c>
      <c r="E32" s="70">
        <v>-15818</v>
      </c>
      <c r="F32" s="42"/>
      <c r="G32" s="86">
        <v>-2012</v>
      </c>
    </row>
    <row r="33" spans="2:7" ht="11.25" customHeight="1">
      <c r="B33" s="6"/>
      <c r="C33" s="6" t="s">
        <v>19</v>
      </c>
      <c r="E33" s="70">
        <v>-49882.42999999999</v>
      </c>
      <c r="F33" s="42"/>
      <c r="G33" s="86">
        <v>-3449</v>
      </c>
    </row>
    <row r="34" spans="2:7" ht="11.25" customHeight="1">
      <c r="B34" s="6"/>
      <c r="C34" s="6" t="s">
        <v>20</v>
      </c>
      <c r="E34" s="84">
        <v>156.040000000001</v>
      </c>
      <c r="F34" s="49"/>
      <c r="G34" s="87">
        <v>-13220</v>
      </c>
    </row>
    <row r="35" spans="2:7" ht="11.25" customHeight="1">
      <c r="B35" s="35" t="s">
        <v>88</v>
      </c>
      <c r="C35" s="7"/>
      <c r="E35" s="70">
        <f>SUM(E29:E34)</f>
        <v>-44907.41000000001</v>
      </c>
      <c r="F35" s="42"/>
      <c r="G35" s="74">
        <f>SUM(G29:G34)</f>
        <v>5078</v>
      </c>
    </row>
    <row r="36" spans="2:7" ht="11.25" customHeight="1">
      <c r="B36" s="35"/>
      <c r="C36" s="7"/>
      <c r="E36" s="70"/>
      <c r="F36" s="42"/>
      <c r="G36" s="74"/>
    </row>
    <row r="37" spans="2:7" ht="11.25" customHeight="1">
      <c r="B37" s="35"/>
      <c r="C37" s="7" t="s">
        <v>21</v>
      </c>
      <c r="E37" s="70">
        <v>-1060.05</v>
      </c>
      <c r="F37" s="42"/>
      <c r="G37" s="86">
        <v>-56</v>
      </c>
    </row>
    <row r="38" spans="2:7" ht="11.25" customHeight="1">
      <c r="B38" s="35"/>
      <c r="C38" s="7" t="s">
        <v>84</v>
      </c>
      <c r="E38" s="70">
        <v>-514.5</v>
      </c>
      <c r="F38" s="42"/>
      <c r="G38" s="74">
        <v>-475</v>
      </c>
    </row>
    <row r="39" spans="2:7" ht="11.25" customHeight="1">
      <c r="B39" s="35"/>
      <c r="C39" s="7" t="s">
        <v>118</v>
      </c>
      <c r="E39" s="70">
        <v>-3201</v>
      </c>
      <c r="F39" s="42"/>
      <c r="G39" s="74">
        <v>-4907</v>
      </c>
    </row>
    <row r="40" spans="2:7" ht="11.25" customHeight="1" thickBot="1">
      <c r="B40" s="8" t="s">
        <v>86</v>
      </c>
      <c r="C40" s="7"/>
      <c r="E40" s="85">
        <f>SUM(E35:E39)</f>
        <v>-49682.960000000014</v>
      </c>
      <c r="F40" s="42"/>
      <c r="G40" s="75">
        <f>SUM(G35:G39)</f>
        <v>-360</v>
      </c>
    </row>
    <row r="41" spans="2:7" ht="11.25" customHeight="1" thickTop="1">
      <c r="B41" s="6"/>
      <c r="C41" s="7"/>
      <c r="E41" s="70"/>
      <c r="F41" s="42"/>
      <c r="G41" s="74"/>
    </row>
    <row r="42" spans="2:7" ht="11.25" customHeight="1">
      <c r="B42" s="12" t="s">
        <v>22</v>
      </c>
      <c r="C42" s="7"/>
      <c r="E42" s="70"/>
      <c r="F42" s="42"/>
      <c r="G42" s="74"/>
    </row>
    <row r="43" spans="2:7" ht="11.25" customHeight="1">
      <c r="B43" s="9" t="s">
        <v>23</v>
      </c>
      <c r="C43" s="7"/>
      <c r="D43" s="56"/>
      <c r="E43" s="83">
        <v>-5458</v>
      </c>
      <c r="F43" s="42"/>
      <c r="G43" s="86">
        <v>-11379</v>
      </c>
    </row>
    <row r="44" spans="2:7" ht="11.25" customHeight="1">
      <c r="B44" s="9" t="s">
        <v>127</v>
      </c>
      <c r="C44" s="7"/>
      <c r="D44" s="56"/>
      <c r="E44" s="83">
        <v>0</v>
      </c>
      <c r="F44" s="42"/>
      <c r="G44" s="86">
        <v>-1079</v>
      </c>
    </row>
    <row r="45" spans="2:7" ht="11.25" customHeight="1">
      <c r="B45" s="6" t="s">
        <v>24</v>
      </c>
      <c r="C45" s="7"/>
      <c r="E45" s="70">
        <v>371</v>
      </c>
      <c r="F45" s="42"/>
      <c r="G45" s="86">
        <v>1516</v>
      </c>
    </row>
    <row r="46" spans="2:7" ht="11.25" customHeight="1" thickBot="1">
      <c r="B46" s="6"/>
      <c r="C46" s="7"/>
      <c r="E46" s="85">
        <f>SUM(E43:E45)</f>
        <v>-5087</v>
      </c>
      <c r="F46" s="42"/>
      <c r="G46" s="75">
        <f>SUM(G43:G45)</f>
        <v>-10942</v>
      </c>
    </row>
    <row r="47" spans="2:7" ht="11.25" customHeight="1" thickTop="1">
      <c r="B47" s="6"/>
      <c r="C47" s="7"/>
      <c r="E47" s="70"/>
      <c r="F47" s="42"/>
      <c r="G47" s="74"/>
    </row>
    <row r="48" spans="2:7" ht="11.25" customHeight="1">
      <c r="B48" s="12" t="s">
        <v>25</v>
      </c>
      <c r="C48" s="7"/>
      <c r="E48" s="70"/>
      <c r="F48" s="42"/>
      <c r="G48" s="74"/>
    </row>
    <row r="49" spans="2:7" ht="11.25" customHeight="1">
      <c r="B49" s="9" t="s">
        <v>78</v>
      </c>
      <c r="C49" s="7"/>
      <c r="E49" s="70">
        <v>-9513.3</v>
      </c>
      <c r="F49" s="42"/>
      <c r="G49" s="86">
        <v>-9060</v>
      </c>
    </row>
    <row r="50" spans="2:7" ht="11.25" customHeight="1">
      <c r="B50" s="9" t="s">
        <v>79</v>
      </c>
      <c r="C50" s="7"/>
      <c r="E50" s="70">
        <v>-918.73</v>
      </c>
      <c r="F50" s="42"/>
      <c r="G50" s="86">
        <v>-882</v>
      </c>
    </row>
    <row r="51" spans="2:7" ht="11.25" customHeight="1">
      <c r="B51" s="9" t="s">
        <v>80</v>
      </c>
      <c r="C51" s="7"/>
      <c r="E51" s="70">
        <v>0</v>
      </c>
      <c r="F51" s="42"/>
      <c r="G51" s="74">
        <v>0</v>
      </c>
    </row>
    <row r="52" spans="2:7" ht="11.25" customHeight="1">
      <c r="B52" s="9" t="s">
        <v>77</v>
      </c>
      <c r="C52" s="7"/>
      <c r="E52" s="70">
        <v>11780</v>
      </c>
      <c r="F52" s="42"/>
      <c r="G52" s="74">
        <v>0</v>
      </c>
    </row>
    <row r="53" spans="2:7" ht="11.25" customHeight="1">
      <c r="B53" s="9" t="s">
        <v>65</v>
      </c>
      <c r="C53" s="7"/>
      <c r="E53" s="70">
        <v>0</v>
      </c>
      <c r="F53" s="42"/>
      <c r="G53" s="86">
        <v>-749</v>
      </c>
    </row>
    <row r="54" spans="2:7" ht="11.25" customHeight="1">
      <c r="B54" s="9" t="s">
        <v>66</v>
      </c>
      <c r="C54" s="7"/>
      <c r="E54" s="70">
        <v>-6906</v>
      </c>
      <c r="F54" s="42"/>
      <c r="G54" s="86">
        <v>-5744</v>
      </c>
    </row>
    <row r="55" spans="2:7" ht="11.25" customHeight="1">
      <c r="B55" s="9" t="s">
        <v>116</v>
      </c>
      <c r="C55" s="7"/>
      <c r="E55" s="70">
        <v>52903</v>
      </c>
      <c r="F55" s="42"/>
      <c r="G55" s="74">
        <v>9920</v>
      </c>
    </row>
    <row r="56" spans="2:7" ht="11.25" customHeight="1" hidden="1">
      <c r="B56" s="9" t="s">
        <v>94</v>
      </c>
      <c r="C56" s="7"/>
      <c r="E56" s="70">
        <v>0</v>
      </c>
      <c r="F56" s="42"/>
      <c r="G56" s="74"/>
    </row>
    <row r="57" spans="2:7" ht="11.25" customHeight="1">
      <c r="B57" s="9" t="s">
        <v>94</v>
      </c>
      <c r="C57" s="7"/>
      <c r="E57" s="70">
        <v>0</v>
      </c>
      <c r="F57" s="42"/>
      <c r="G57" s="74">
        <v>-195</v>
      </c>
    </row>
    <row r="58" spans="2:7" ht="11.25" customHeight="1" thickBot="1">
      <c r="B58" s="6"/>
      <c r="C58" s="7"/>
      <c r="E58" s="85">
        <f>SUM(E49:E57)</f>
        <v>47344.97</v>
      </c>
      <c r="F58" s="42"/>
      <c r="G58" s="75">
        <f>SUM(G49:G57)</f>
        <v>-6710</v>
      </c>
    </row>
    <row r="59" spans="2:7" ht="11.25" customHeight="1" thickTop="1">
      <c r="B59" s="6"/>
      <c r="C59" s="7"/>
      <c r="E59" s="70"/>
      <c r="F59" s="42"/>
      <c r="G59" s="74"/>
    </row>
    <row r="60" spans="2:7" ht="11.25" customHeight="1">
      <c r="B60" s="9" t="s">
        <v>87</v>
      </c>
      <c r="C60" s="7"/>
      <c r="E60" s="70">
        <f>E40+E46+E58</f>
        <v>-7424.9900000000125</v>
      </c>
      <c r="F60" s="42"/>
      <c r="G60" s="74">
        <f>+G40+G46+G58</f>
        <v>-18012</v>
      </c>
    </row>
    <row r="61" spans="2:7" ht="11.25" customHeight="1">
      <c r="B61" s="10"/>
      <c r="C61" s="11"/>
      <c r="E61" s="70"/>
      <c r="F61" s="42"/>
      <c r="G61" s="74"/>
    </row>
    <row r="62" spans="2:7" ht="11.25" customHeight="1">
      <c r="B62" s="12" t="s">
        <v>26</v>
      </c>
      <c r="C62" s="13"/>
      <c r="E62" s="70">
        <v>19006</v>
      </c>
      <c r="F62" s="42"/>
      <c r="G62" s="74">
        <v>37018</v>
      </c>
    </row>
    <row r="63" spans="2:7" ht="11.25" customHeight="1">
      <c r="B63" s="9"/>
      <c r="C63" s="7"/>
      <c r="E63" s="70"/>
      <c r="F63" s="42"/>
      <c r="G63" s="74"/>
    </row>
    <row r="64" spans="2:7" ht="11.25" customHeight="1" thickBot="1">
      <c r="B64" s="12" t="s">
        <v>27</v>
      </c>
      <c r="C64" s="14"/>
      <c r="E64" s="85">
        <f>SUM(E60:E63)</f>
        <v>11581.009999999987</v>
      </c>
      <c r="F64" s="42"/>
      <c r="G64" s="75">
        <f>+G60+G62</f>
        <v>19006</v>
      </c>
    </row>
    <row r="65" spans="5:7" ht="11.25" customHeight="1" thickTop="1">
      <c r="E65" s="70"/>
      <c r="F65" s="42"/>
      <c r="G65" s="74"/>
    </row>
    <row r="66" spans="5:7" ht="11.25" customHeight="1">
      <c r="E66" s="70"/>
      <c r="F66" s="42"/>
      <c r="G66" s="73"/>
    </row>
    <row r="67" spans="5:7" ht="11.25" customHeight="1">
      <c r="E67" s="42"/>
      <c r="G67" s="42"/>
    </row>
    <row r="68" spans="5:7" ht="11.25" customHeight="1">
      <c r="E68" s="36"/>
      <c r="G68" s="73"/>
    </row>
    <row r="69" spans="2:7" ht="11.25" customHeight="1">
      <c r="B69" s="17" t="s">
        <v>73</v>
      </c>
      <c r="G69" s="73"/>
    </row>
    <row r="70" spans="2:7" ht="11.25" customHeight="1">
      <c r="B70" s="17" t="s">
        <v>99</v>
      </c>
      <c r="G70" s="73"/>
    </row>
    <row r="71" ht="11.25" customHeight="1">
      <c r="G71" s="73"/>
    </row>
  </sheetData>
  <sheetProtection/>
  <protectedRanges>
    <protectedRange sqref="D43:E44" name="Range4"/>
    <protectedRange sqref="G46" name="Range4_1"/>
    <protectedRange sqref="G60 G51" name="Range5_1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E44" sqref="E44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9" t="str">
        <f>'Income Statement'!A4</f>
        <v>For the fourth quarter ended 31 December 2012</v>
      </c>
      <c r="B4" s="23"/>
    </row>
    <row r="6" ht="12">
      <c r="G6" s="25"/>
    </row>
    <row r="7" spans="2:7" ht="12">
      <c r="B7" s="27"/>
      <c r="C7" s="27" t="s">
        <v>29</v>
      </c>
      <c r="D7" s="27" t="s">
        <v>29</v>
      </c>
      <c r="E7" s="27"/>
      <c r="F7" s="27"/>
      <c r="G7" s="27"/>
    </row>
    <row r="8" spans="2:7" ht="12">
      <c r="B8" s="27"/>
      <c r="C8" s="27" t="s">
        <v>30</v>
      </c>
      <c r="D8" s="27" t="s">
        <v>30</v>
      </c>
      <c r="E8" s="27" t="s">
        <v>4</v>
      </c>
      <c r="F8" s="27" t="s">
        <v>92</v>
      </c>
      <c r="G8" s="27"/>
    </row>
    <row r="9" spans="2:7" ht="12">
      <c r="B9" s="26" t="s">
        <v>9</v>
      </c>
      <c r="C9" s="26" t="s">
        <v>31</v>
      </c>
      <c r="D9" s="26" t="s">
        <v>3</v>
      </c>
      <c r="E9" s="26" t="s">
        <v>75</v>
      </c>
      <c r="F9" s="26" t="s">
        <v>62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124</v>
      </c>
    </row>
    <row r="14" spans="1:7" ht="12">
      <c r="A14" s="17" t="s">
        <v>130</v>
      </c>
      <c r="B14" s="42">
        <f aca="true" t="shared" si="0" ref="B14:G14">+B36</f>
        <v>60402</v>
      </c>
      <c r="C14" s="42">
        <f t="shared" si="0"/>
        <v>4126</v>
      </c>
      <c r="D14" s="42">
        <f t="shared" si="0"/>
        <v>0</v>
      </c>
      <c r="E14" s="42">
        <f t="shared" si="0"/>
        <v>118308</v>
      </c>
      <c r="F14" s="42">
        <f t="shared" si="0"/>
        <v>9247</v>
      </c>
      <c r="G14" s="42">
        <f t="shared" si="0"/>
        <v>192083</v>
      </c>
    </row>
    <row r="15" spans="2:7" ht="12">
      <c r="B15" s="42"/>
      <c r="C15" s="42"/>
      <c r="D15" s="42"/>
      <c r="E15" s="42"/>
      <c r="F15" s="42"/>
      <c r="G15" s="42"/>
    </row>
    <row r="16" spans="1:7" ht="12">
      <c r="A16" s="17" t="s">
        <v>74</v>
      </c>
      <c r="B16" s="42">
        <v>0</v>
      </c>
      <c r="C16" s="42">
        <v>0</v>
      </c>
      <c r="D16" s="42">
        <v>0</v>
      </c>
      <c r="E16" s="42">
        <v>9738.04</v>
      </c>
      <c r="F16" s="42">
        <v>1701</v>
      </c>
      <c r="G16" s="42">
        <f>SUM(B16:F16)</f>
        <v>11439.04</v>
      </c>
    </row>
    <row r="17" spans="2:7" ht="12">
      <c r="B17" s="42"/>
      <c r="C17" s="42"/>
      <c r="D17" s="42"/>
      <c r="E17" s="42"/>
      <c r="F17" s="42"/>
      <c r="G17" s="42"/>
    </row>
    <row r="18" spans="1:7" ht="12">
      <c r="A18" s="17" t="s">
        <v>117</v>
      </c>
      <c r="B18" s="42">
        <v>0</v>
      </c>
      <c r="C18" s="42">
        <v>0</v>
      </c>
      <c r="D18" s="42">
        <v>0</v>
      </c>
      <c r="E18" s="42">
        <v>-9513</v>
      </c>
      <c r="F18" s="42">
        <v>-919</v>
      </c>
      <c r="G18" s="42">
        <f>SUM(B18:F18)</f>
        <v>-10432</v>
      </c>
    </row>
    <row r="19" spans="2:7" ht="12">
      <c r="B19" s="42"/>
      <c r="C19" s="42"/>
      <c r="D19" s="42"/>
      <c r="E19" s="42"/>
      <c r="F19" s="42"/>
      <c r="G19" s="42"/>
    </row>
    <row r="20" spans="1:7" ht="12.75" thickBot="1">
      <c r="A20" s="17" t="s">
        <v>33</v>
      </c>
      <c r="B20" s="53">
        <f aca="true" t="shared" si="1" ref="B20:G20">SUM(B14:B19)</f>
        <v>60402</v>
      </c>
      <c r="C20" s="53">
        <f t="shared" si="1"/>
        <v>4126</v>
      </c>
      <c r="D20" s="53">
        <f t="shared" si="1"/>
        <v>0</v>
      </c>
      <c r="E20" s="53">
        <f t="shared" si="1"/>
        <v>118533.04000000001</v>
      </c>
      <c r="F20" s="53">
        <f t="shared" si="1"/>
        <v>10029</v>
      </c>
      <c r="G20" s="53">
        <f t="shared" si="1"/>
        <v>193090.04</v>
      </c>
    </row>
    <row r="21" spans="2:7" ht="12.75" thickTop="1">
      <c r="B21" s="42"/>
      <c r="C21" s="42"/>
      <c r="D21" s="42"/>
      <c r="E21" s="42"/>
      <c r="F21" s="42"/>
      <c r="G21" s="42"/>
    </row>
    <row r="22" spans="2:7" ht="12">
      <c r="B22" s="42"/>
      <c r="C22" s="42"/>
      <c r="D22" s="42"/>
      <c r="E22" s="42"/>
      <c r="F22" s="42"/>
      <c r="G22" s="42"/>
    </row>
    <row r="23" spans="1:7" ht="12">
      <c r="A23" s="37" t="s">
        <v>129</v>
      </c>
      <c r="B23" s="42"/>
      <c r="C23" s="42"/>
      <c r="D23" s="42"/>
      <c r="E23" s="42"/>
      <c r="F23" s="42"/>
      <c r="G23" s="42"/>
    </row>
    <row r="24" spans="2:7" ht="12">
      <c r="B24" s="42"/>
      <c r="C24" s="42"/>
      <c r="D24" s="42"/>
      <c r="E24" s="42"/>
      <c r="F24" s="42"/>
      <c r="G24" s="42"/>
    </row>
    <row r="25" spans="1:7" ht="12">
      <c r="A25" s="17" t="s">
        <v>32</v>
      </c>
      <c r="B25" s="42">
        <v>60402</v>
      </c>
      <c r="C25" s="42">
        <v>4126</v>
      </c>
      <c r="D25" s="42">
        <v>15302</v>
      </c>
      <c r="E25" s="42">
        <v>99403</v>
      </c>
      <c r="F25" s="42">
        <v>8585</v>
      </c>
      <c r="G25" s="42">
        <v>187818</v>
      </c>
    </row>
    <row r="26" spans="2:7" ht="12">
      <c r="B26" s="19"/>
      <c r="C26" s="19"/>
      <c r="D26" s="19"/>
      <c r="E26" s="19"/>
      <c r="F26" s="19"/>
      <c r="G26" s="19"/>
    </row>
    <row r="27" spans="1:7" ht="12">
      <c r="A27" s="17" t="s">
        <v>115</v>
      </c>
      <c r="B27" s="52">
        <v>0</v>
      </c>
      <c r="C27" s="52">
        <v>0</v>
      </c>
      <c r="D27" s="52">
        <v>-15302</v>
      </c>
      <c r="E27" s="52">
        <v>14385</v>
      </c>
      <c r="F27" s="52">
        <v>0</v>
      </c>
      <c r="G27" s="42">
        <f>SUM(B27:F27)</f>
        <v>-917</v>
      </c>
    </row>
    <row r="28" spans="1:7" ht="12">
      <c r="A28" s="17" t="s">
        <v>104</v>
      </c>
      <c r="B28" s="68">
        <f aca="true" t="shared" si="2" ref="B28:G28">SUM(B25:B27)</f>
        <v>60402</v>
      </c>
      <c r="C28" s="42">
        <f t="shared" si="2"/>
        <v>4126</v>
      </c>
      <c r="D28" s="42">
        <f t="shared" si="2"/>
        <v>0</v>
      </c>
      <c r="E28" s="42">
        <f t="shared" si="2"/>
        <v>113788</v>
      </c>
      <c r="F28" s="42">
        <f t="shared" si="2"/>
        <v>8585</v>
      </c>
      <c r="G28" s="57">
        <f t="shared" si="2"/>
        <v>186901</v>
      </c>
    </row>
    <row r="29" spans="2:7" ht="12">
      <c r="B29" s="42"/>
      <c r="C29" s="42"/>
      <c r="D29" s="42"/>
      <c r="E29" s="42"/>
      <c r="F29" s="42"/>
      <c r="G29" s="42"/>
    </row>
    <row r="30" spans="1:7" ht="12">
      <c r="A30" s="17" t="s">
        <v>74</v>
      </c>
      <c r="B30" s="42">
        <v>0</v>
      </c>
      <c r="C30" s="42">
        <v>0</v>
      </c>
      <c r="D30" s="42">
        <v>0</v>
      </c>
      <c r="E30" s="42">
        <v>13580</v>
      </c>
      <c r="F30" s="42">
        <v>1739</v>
      </c>
      <c r="G30" s="42">
        <v>15319</v>
      </c>
    </row>
    <row r="31" spans="2:7" ht="12">
      <c r="B31" s="42"/>
      <c r="C31" s="42"/>
      <c r="D31" s="42"/>
      <c r="E31" s="42"/>
      <c r="F31" s="42"/>
      <c r="G31" s="42"/>
    </row>
    <row r="32" spans="1:7" ht="12">
      <c r="A32" s="17" t="s">
        <v>117</v>
      </c>
      <c r="B32" s="42">
        <v>0</v>
      </c>
      <c r="C32" s="42">
        <v>0</v>
      </c>
      <c r="D32" s="42">
        <v>0</v>
      </c>
      <c r="E32" s="42">
        <v>-9060</v>
      </c>
      <c r="F32" s="42">
        <v>-882</v>
      </c>
      <c r="G32" s="42">
        <v>-9942</v>
      </c>
    </row>
    <row r="33" spans="2:7" ht="12">
      <c r="B33" s="42"/>
      <c r="C33" s="42"/>
      <c r="D33" s="42"/>
      <c r="E33" s="42"/>
      <c r="F33" s="42"/>
      <c r="G33" s="42"/>
    </row>
    <row r="34" spans="1:7" ht="12">
      <c r="A34" s="17" t="s">
        <v>94</v>
      </c>
      <c r="B34" s="42">
        <v>0</v>
      </c>
      <c r="C34" s="42">
        <v>0</v>
      </c>
      <c r="D34" s="42">
        <v>0</v>
      </c>
      <c r="E34" s="42">
        <v>0</v>
      </c>
      <c r="F34" s="42">
        <v>-195</v>
      </c>
      <c r="G34" s="42">
        <v>-195</v>
      </c>
    </row>
    <row r="35" spans="2:7" ht="12">
      <c r="B35" s="55"/>
      <c r="C35" s="55"/>
      <c r="D35" s="54"/>
      <c r="E35" s="19"/>
      <c r="F35" s="19"/>
      <c r="G35" s="19"/>
    </row>
    <row r="36" spans="1:7" ht="12.75" thickBot="1">
      <c r="A36" s="17" t="s">
        <v>33</v>
      </c>
      <c r="B36" s="53">
        <f>SUM(B28:B35)</f>
        <v>60402</v>
      </c>
      <c r="C36" s="53">
        <f>SUM(C28:C35)</f>
        <v>4126</v>
      </c>
      <c r="D36" s="53">
        <v>0</v>
      </c>
      <c r="E36" s="53">
        <f>SUM(E28:E35)</f>
        <v>118308</v>
      </c>
      <c r="F36" s="53">
        <f>SUM(F28:F35)</f>
        <v>9247</v>
      </c>
      <c r="G36" s="53">
        <f>SUM(G28:G35)</f>
        <v>192083</v>
      </c>
    </row>
    <row r="37" ht="12.75" thickTop="1"/>
    <row r="39" ht="12">
      <c r="A39" s="17" t="s">
        <v>76</v>
      </c>
    </row>
    <row r="40" ht="12">
      <c r="A40" s="17" t="s">
        <v>101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2013-02-28T06:56:42Z</cp:lastPrinted>
  <dcterms:created xsi:type="dcterms:W3CDTF">2005-02-18T06:17:44Z</dcterms:created>
  <dcterms:modified xsi:type="dcterms:W3CDTF">2013-02-28T08:59:32Z</dcterms:modified>
  <cp:category/>
  <cp:version/>
  <cp:contentType/>
  <cp:contentStatus/>
</cp:coreProperties>
</file>